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activeTab="0"/>
  </bookViews>
  <sheets>
    <sheet name="Лист1" sheetId="1" r:id="rId1"/>
    <sheet name="Лист2" sheetId="2" r:id="rId2"/>
    <sheet name="Лист3" sheetId="3" r:id="rId3"/>
  </sheets>
  <definedNames>
    <definedName name="Z_04537485_8A42_4796_ABEA_EAF45E63E0CC_.wvu.PrintArea" localSheetId="0" hidden="1">'Лист1'!$A$1:$D$87</definedName>
    <definedName name="Z_087BA992_E0CB_4F99_BC31_CA443E4394A6_.wvu.PrintArea" localSheetId="0" hidden="1">'Лист1'!$A$1:$E$86</definedName>
    <definedName name="Z_0A30DA64_E069_43B4_874A_002D647548BF_.wvu.Cols" localSheetId="0" hidden="1">'Лист1'!#REF!</definedName>
    <definedName name="Z_0A30DA64_E069_43B4_874A_002D647548BF_.wvu.PrintArea" localSheetId="0" hidden="1">'Лист1'!$A$1:$E$76</definedName>
    <definedName name="Z_0A30DA64_E069_43B4_874A_002D647548BF_.wvu.Rows" localSheetId="0" hidden="1">'Лист1'!$83:$86</definedName>
    <definedName name="Z_338BDF44_C9A0_4443_8B28_98C8C4E7A566_.wvu.PrintArea" localSheetId="0" hidden="1">'Лист1'!$A$1:$D$87</definedName>
    <definedName name="Z_390BC9BD_396F_444D_ADFA_0DAC70A71416_.wvu.PrintArea" localSheetId="0" hidden="1">'Лист1'!$A$1:$D$87</definedName>
    <definedName name="Z_3E38E4B7_4EDF_451A_A22D_6F6556E10C81_.wvu.PrintArea" localSheetId="0" hidden="1">'Лист1'!$A$1:$D$87</definedName>
    <definedName name="Z_3EE9EE5E_1C24_4174_B644_790E6E2F597D_.wvu.PrintArea" localSheetId="0" hidden="1">'Лист1'!$A$1:$E$81</definedName>
    <definedName name="Z_3EE9EE5E_1C24_4174_B644_790E6E2F597D_.wvu.Rows" localSheetId="0" hidden="1">'Лист1'!$83:$86</definedName>
    <definedName name="Z_49795BA2_0FAC_4E6D_B5A0_9FFF510EF9E6_.wvu.PrintArea" localSheetId="0" hidden="1">'Лист1'!$A$1:$D$87</definedName>
    <definedName name="Z_5077EB13_A9AE_4937_A5B9_F6F2A6D803A6_.wvu.PrintArea" localSheetId="0" hidden="1">'Лист1'!$A$1:$D$87</definedName>
    <definedName name="Z_662D7DE1_80C6_4E04_9335_F9D9F074B642_.wvu.PrintArea" localSheetId="0" hidden="1">'Лист1'!$A$1:$D$87</definedName>
    <definedName name="Z_6DAF92AD_3372_4DFE_9A19_F6B36C936FC3_.wvu.PrintArea" localSheetId="0" hidden="1">'Лист1'!$A$1:$D$87</definedName>
    <definedName name="Z_77FF02E9_9FFA_4B2E_B194_BEC40E808CC1_.wvu.PrintArea" localSheetId="0" hidden="1">'Лист1'!$A$1:$D$87</definedName>
    <definedName name="Z_7C4DA34A_EB76_488C_A45C_047531CF11CC_.wvu.PrintArea" localSheetId="0" hidden="1">'Лист1'!$A$1:$E$86</definedName>
    <definedName name="Z_88666986_B216_49B3_8971_08178E161B11_.wvu.PrintArea" localSheetId="0" hidden="1">'Лист1'!$A$1:$D$81</definedName>
    <definedName name="Z_88666986_B216_49B3_8971_08178E161B11_.wvu.Rows" localSheetId="0" hidden="1">'Лист1'!$83:$86</definedName>
    <definedName name="Z_9BFD583D_6DD0_489A_B421_D030F5596256_.wvu.PrintArea" localSheetId="0" hidden="1">'Лист1'!$A$1:$D$87</definedName>
    <definedName name="Z_BBC02D63_0A32_40E7_816D_675442F9D11E_.wvu.PrintArea" localSheetId="0" hidden="1">'Лист1'!$A$1:$E$86</definedName>
    <definedName name="Z_BE95508C_4FE7_4896_886C_76389312C2BE_.wvu.PrintArea" localSheetId="0" hidden="1">'Лист1'!$A$1:$E$86</definedName>
    <definedName name="Z_CCB534FE_DCB4_451F_BE36_5B48D6F576A6_.wvu.PrintArea" localSheetId="0" hidden="1">'Лист1'!$A$1:$E$86</definedName>
    <definedName name="Z_CEB6CB18_832E_4AE9_9EF8_6AF09C91F825_.wvu.PrintArea" localSheetId="0" hidden="1">'Лист1'!$A$1:$D$81</definedName>
    <definedName name="Z_CF57A791_4854_44DC_A1C1_0846BD1399FE_.wvu.PrintArea" localSheetId="0" hidden="1">'Лист1'!$A$1:$D$87</definedName>
    <definedName name="Z_D3ECD6AA_8C33_4051_8DA8_3A411338BE6A_.wvu.PrintArea" localSheetId="0" hidden="1">'Лист1'!$A$1:$E$86</definedName>
    <definedName name="Z_F061E2AB_404D_424F_AC5E_0C6D05A3280C_.wvu.PrintArea" localSheetId="0" hidden="1">'Лист1'!$A$1:$D$76</definedName>
    <definedName name="Z_F061E2AB_404D_424F_AC5E_0C6D05A3280C_.wvu.Rows" localSheetId="0" hidden="1">'Лист1'!$83:$86</definedName>
    <definedName name="Z_F3C9E82B_4622_49D1_9DA7_9F98A9DAED59_.wvu.PrintArea" localSheetId="0" hidden="1">'Лист1'!$A$1:$E$86</definedName>
    <definedName name="_xlnm.Print_Area" localSheetId="0">'Лист1'!$A$1:$D$87</definedName>
  </definedNames>
  <calcPr fullCalcOnLoad="1" refMode="R1C1"/>
</workbook>
</file>

<file path=xl/sharedStrings.xml><?xml version="1.0" encoding="utf-8"?>
<sst xmlns="http://schemas.openxmlformats.org/spreadsheetml/2006/main" count="78" uniqueCount="34">
  <si>
    <t>Места с оплатой стоимости обучения</t>
  </si>
  <si>
    <t>Общий конкурс</t>
  </si>
  <si>
    <t>ЛЕЧЕБНОЕ ДЕЛО</t>
  </si>
  <si>
    <t>ПЕДИАТРИЯ</t>
  </si>
  <si>
    <t>ПЛАН
приёма</t>
  </si>
  <si>
    <t>ПОДАНО
заявлений</t>
  </si>
  <si>
    <t>КОНКУРС
заявлений</t>
  </si>
  <si>
    <t>ИТОГО:</t>
  </si>
  <si>
    <t>СТОМАТОЛОГИЯ</t>
  </si>
  <si>
    <t>СВЕДЕНИЯ О КОНКУРСЕ ЗАЯВЛЕНИЙ</t>
  </si>
  <si>
    <t>КЛИНИЧЕСКАЯ ПСИХОЛОГИЯ</t>
  </si>
  <si>
    <t>МЕДИЦИНСКАЯ БИОХИМИЯ</t>
  </si>
  <si>
    <t>СОЦИАЛЬНАЯ РАБОТА (заочная форма обучения)</t>
  </si>
  <si>
    <t>ТОВАРОВЕДЕНИЕ (заочная форма обучения)</t>
  </si>
  <si>
    <t>МЕНЕДЖМЕНТ (заочная форма обучения)</t>
  </si>
  <si>
    <t>Лица, имеющих особые права</t>
  </si>
  <si>
    <t>Места, финансируемые из федерального бюджета:</t>
  </si>
  <si>
    <t>Специальность (направление подготовки)
Условия обучения
Целевое обучение (организация-заказчик)</t>
  </si>
  <si>
    <t>Целевое обучение</t>
  </si>
  <si>
    <t>ТОВАРОВЕДЕНИЕ (очная форма обучения)</t>
  </si>
  <si>
    <t>СЕСТРИНСКОЕ ДЕЛО (очно-заочная форма обучения)</t>
  </si>
  <si>
    <t>Кировская область</t>
  </si>
  <si>
    <t>Республика Марий Эл</t>
  </si>
  <si>
    <t>Костромская область</t>
  </si>
  <si>
    <t>Республика Коми</t>
  </si>
  <si>
    <t>Республика Марий ЭЛ</t>
  </si>
  <si>
    <t>Ульяновская область</t>
  </si>
  <si>
    <t>ФМБА России</t>
  </si>
  <si>
    <t>ФСИН России</t>
  </si>
  <si>
    <t>ОАО "РЖД"</t>
  </si>
  <si>
    <t>Граждане РФ</t>
  </si>
  <si>
    <t>иностранные граждане</t>
  </si>
  <si>
    <t>иностранные граждане, на английском языке</t>
  </si>
  <si>
    <t>18 августа 2020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</si>
</sst>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16"/>
      <color indexed="8"/>
      <name val="Calibri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i/>
      <sz val="16"/>
      <color indexed="8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b/>
      <sz val="16"/>
      <color indexed="8"/>
      <name val="Calibri"/>
      <family val="2"/>
    </font>
    <font>
      <b/>
      <i/>
      <sz val="16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>
      <alignment horizontal="left"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1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5" fillId="0" borderId="0" xfId="53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5" fillId="0" borderId="0" xfId="53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32" borderId="10" xfId="53" applyFont="1" applyFill="1" applyBorder="1" applyAlignment="1">
      <alignment horizontal="left" vertical="center" wrapText="1"/>
      <protection/>
    </xf>
    <xf numFmtId="0" fontId="6" fillId="32" borderId="10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left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" vertical="center"/>
      <protection/>
    </xf>
    <xf numFmtId="2" fontId="6" fillId="0" borderId="10" xfId="53" applyNumberFormat="1" applyFont="1" applyFill="1" applyBorder="1" applyAlignment="1">
      <alignment horizontal="center" vertical="center"/>
      <protection/>
    </xf>
    <xf numFmtId="0" fontId="6" fillId="32" borderId="10" xfId="53" applyFont="1" applyFill="1" applyBorder="1" applyAlignment="1">
      <alignment horizontal="left" vertical="center"/>
      <protection/>
    </xf>
    <xf numFmtId="1" fontId="6" fillId="32" borderId="10" xfId="53" applyNumberFormat="1" applyFont="1" applyFill="1" applyBorder="1" applyAlignment="1">
      <alignment horizontal="center" vertical="center"/>
      <protection/>
    </xf>
    <xf numFmtId="2" fontId="6" fillId="32" borderId="10" xfId="53" applyNumberFormat="1" applyFont="1" applyFill="1" applyBorder="1" applyAlignment="1">
      <alignment horizontal="center" vertical="center"/>
      <protection/>
    </xf>
    <xf numFmtId="0" fontId="6" fillId="33" borderId="10" xfId="53" applyFont="1" applyFill="1" applyBorder="1" applyAlignment="1">
      <alignment horizontal="left" vertical="center"/>
      <protection/>
    </xf>
    <xf numFmtId="1" fontId="6" fillId="33" borderId="10" xfId="53" applyNumberFormat="1" applyFont="1" applyFill="1" applyBorder="1" applyAlignment="1">
      <alignment horizontal="center" vertical="center"/>
      <protection/>
    </xf>
    <xf numFmtId="0" fontId="7" fillId="33" borderId="10" xfId="53" applyFont="1" applyFill="1" applyBorder="1" applyAlignment="1">
      <alignment horizontal="left" vertical="center"/>
      <protection/>
    </xf>
    <xf numFmtId="1" fontId="7" fillId="33" borderId="10" xfId="53" applyNumberFormat="1" applyFont="1" applyFill="1" applyBorder="1" applyAlignment="1">
      <alignment horizontal="center" vertical="center"/>
      <protection/>
    </xf>
    <xf numFmtId="1" fontId="6" fillId="0" borderId="10" xfId="53" applyNumberFormat="1" applyFont="1" applyFill="1" applyBorder="1" applyAlignment="1">
      <alignment horizontal="center" vertical="center"/>
      <protection/>
    </xf>
    <xf numFmtId="0" fontId="6" fillId="33" borderId="11" xfId="53" applyFont="1" applyFill="1" applyBorder="1" applyAlignment="1">
      <alignment horizontal="left" vertical="center"/>
      <protection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6" fillId="32" borderId="11" xfId="53" applyFont="1" applyFill="1" applyBorder="1" applyAlignment="1">
      <alignment horizontal="left" vertical="center"/>
      <protection/>
    </xf>
    <xf numFmtId="0" fontId="10" fillId="0" borderId="0" xfId="0" applyFont="1" applyFill="1" applyAlignment="1">
      <alignment/>
    </xf>
    <xf numFmtId="1" fontId="7" fillId="0" borderId="10" xfId="53" applyNumberFormat="1" applyFont="1" applyFill="1" applyBorder="1" applyAlignment="1">
      <alignment horizontal="center" vertical="center"/>
      <protection/>
    </xf>
    <xf numFmtId="0" fontId="7" fillId="33" borderId="11" xfId="53" applyFont="1" applyFill="1" applyBorder="1" applyAlignment="1">
      <alignment horizontal="center" vertical="center"/>
      <protection/>
    </xf>
    <xf numFmtId="0" fontId="7" fillId="33" borderId="10" xfId="53" applyFont="1" applyFill="1" applyBorder="1" applyAlignment="1">
      <alignment horizontal="center" vertical="center"/>
      <protection/>
    </xf>
    <xf numFmtId="1" fontId="10" fillId="0" borderId="0" xfId="0" applyNumberFormat="1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8" fillId="0" borderId="0" xfId="53" applyFont="1" applyAlignment="1" applyProtection="1">
      <alignment horizontal="center" vertical="center"/>
      <protection locked="0"/>
    </xf>
    <xf numFmtId="0" fontId="9" fillId="0" borderId="0" xfId="53" applyFont="1" applyAlignment="1" applyProtection="1">
      <alignment horizontal="center" vertical="top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view="pageBreakPreview" zoomScale="40" zoomScaleNormal="40" zoomScaleSheetLayoutView="40" workbookViewId="0" topLeftCell="A1">
      <pane ySplit="4" topLeftCell="A5" activePane="bottomLeft" state="frozen"/>
      <selection pane="topLeft" activeCell="A1" sqref="A1"/>
      <selection pane="bottomLeft" activeCell="A1" sqref="A1:D1"/>
    </sheetView>
  </sheetViews>
  <sheetFormatPr defaultColWidth="9.00390625" defaultRowHeight="15"/>
  <cols>
    <col min="1" max="1" width="111.8515625" style="4" customWidth="1"/>
    <col min="2" max="4" width="20.140625" style="6" bestFit="1" customWidth="1"/>
    <col min="5" max="5" width="18.28125" style="6" customWidth="1"/>
    <col min="6" max="16384" width="9.00390625" style="2" customWidth="1"/>
  </cols>
  <sheetData>
    <row r="1" spans="1:5" ht="35.25">
      <c r="A1" s="34" t="s">
        <v>9</v>
      </c>
      <c r="B1" s="34"/>
      <c r="C1" s="34"/>
      <c r="D1" s="34"/>
      <c r="E1" s="1"/>
    </row>
    <row r="2" spans="1:5" ht="34.5">
      <c r="A2" s="35" t="s">
        <v>33</v>
      </c>
      <c r="B2" s="35"/>
      <c r="C2" s="35"/>
      <c r="D2" s="35"/>
      <c r="E2" s="1"/>
    </row>
    <row r="3" spans="1:5" ht="21">
      <c r="A3" s="3"/>
      <c r="B3" s="5"/>
      <c r="C3" s="5"/>
      <c r="D3" s="5"/>
      <c r="E3" s="5"/>
    </row>
    <row r="4" spans="1:4" ht="60.75">
      <c r="A4" s="9" t="s">
        <v>17</v>
      </c>
      <c r="B4" s="10" t="s">
        <v>4</v>
      </c>
      <c r="C4" s="10" t="s">
        <v>5</v>
      </c>
      <c r="D4" s="10" t="s">
        <v>6</v>
      </c>
    </row>
    <row r="5" spans="1:4" ht="21">
      <c r="A5" s="11"/>
      <c r="B5" s="12"/>
      <c r="C5" s="13"/>
      <c r="D5" s="14"/>
    </row>
    <row r="6" spans="1:5" ht="21">
      <c r="A6" s="15" t="s">
        <v>2</v>
      </c>
      <c r="B6" s="16">
        <f>SUM(B7,B17)</f>
        <v>520</v>
      </c>
      <c r="C6" s="16">
        <f>SUM(C7,C17)</f>
        <v>2596</v>
      </c>
      <c r="D6" s="17">
        <f>C6/B6</f>
        <v>4.992307692307692</v>
      </c>
      <c r="E6" s="2"/>
    </row>
    <row r="7" spans="1:4" s="7" customFormat="1" ht="21">
      <c r="A7" s="11" t="s">
        <v>16</v>
      </c>
      <c r="B7" s="19">
        <f>SUM(B8:B10)</f>
        <v>220</v>
      </c>
      <c r="C7" s="21">
        <f>SUM(C8:C10)</f>
        <v>1738</v>
      </c>
      <c r="D7" s="17">
        <f aca="true" t="shared" si="0" ref="D7:D70">C7/B7</f>
        <v>7.9</v>
      </c>
    </row>
    <row r="8" spans="1:4" s="8" customFormat="1" ht="21">
      <c r="A8" s="20" t="s">
        <v>1</v>
      </c>
      <c r="B8" s="19">
        <v>37</v>
      </c>
      <c r="C8" s="29">
        <v>1420</v>
      </c>
      <c r="D8" s="17">
        <f t="shared" si="0"/>
        <v>38.37837837837838</v>
      </c>
    </row>
    <row r="9" spans="1:4" s="8" customFormat="1" ht="21">
      <c r="A9" s="20" t="s">
        <v>15</v>
      </c>
      <c r="B9" s="19">
        <v>22</v>
      </c>
      <c r="C9" s="29">
        <v>27</v>
      </c>
      <c r="D9" s="17">
        <f t="shared" si="0"/>
        <v>1.2272727272727273</v>
      </c>
    </row>
    <row r="10" spans="1:4" s="8" customFormat="1" ht="21">
      <c r="A10" s="20" t="s">
        <v>18</v>
      </c>
      <c r="B10" s="19">
        <f>SUM(B11:B16)</f>
        <v>161</v>
      </c>
      <c r="C10" s="19">
        <f>SUM(C11:C16)</f>
        <v>291</v>
      </c>
      <c r="D10" s="17">
        <f t="shared" si="0"/>
        <v>1.8074534161490683</v>
      </c>
    </row>
    <row r="11" spans="1:4" s="8" customFormat="1" ht="21">
      <c r="A11" s="30" t="s">
        <v>21</v>
      </c>
      <c r="B11" s="19">
        <v>120</v>
      </c>
      <c r="C11" s="21">
        <v>203</v>
      </c>
      <c r="D11" s="17">
        <f t="shared" si="0"/>
        <v>1.6916666666666667</v>
      </c>
    </row>
    <row r="12" spans="1:4" s="8" customFormat="1" ht="21">
      <c r="A12" s="31" t="s">
        <v>23</v>
      </c>
      <c r="B12" s="19">
        <v>19</v>
      </c>
      <c r="C12" s="21">
        <v>15</v>
      </c>
      <c r="D12" s="17">
        <f t="shared" si="0"/>
        <v>0.7894736842105263</v>
      </c>
    </row>
    <row r="13" spans="1:4" s="8" customFormat="1" ht="21">
      <c r="A13" s="31" t="s">
        <v>25</v>
      </c>
      <c r="B13" s="19">
        <v>15</v>
      </c>
      <c r="C13" s="21">
        <v>65</v>
      </c>
      <c r="D13" s="17">
        <f t="shared" si="0"/>
        <v>4.333333333333333</v>
      </c>
    </row>
    <row r="14" spans="1:4" s="8" customFormat="1" ht="21">
      <c r="A14" s="31" t="s">
        <v>27</v>
      </c>
      <c r="B14" s="19">
        <v>5</v>
      </c>
      <c r="C14" s="21">
        <v>6</v>
      </c>
      <c r="D14" s="17">
        <f t="shared" si="0"/>
        <v>1.2</v>
      </c>
    </row>
    <row r="15" spans="1:4" s="8" customFormat="1" ht="21">
      <c r="A15" s="31" t="s">
        <v>28</v>
      </c>
      <c r="B15" s="19">
        <v>1</v>
      </c>
      <c r="C15" s="21">
        <v>1</v>
      </c>
      <c r="D15" s="17">
        <f t="shared" si="0"/>
        <v>1</v>
      </c>
    </row>
    <row r="16" spans="1:4" s="8" customFormat="1" ht="21">
      <c r="A16" s="31" t="s">
        <v>29</v>
      </c>
      <c r="B16" s="19">
        <v>1</v>
      </c>
      <c r="C16" s="21">
        <v>1</v>
      </c>
      <c r="D16" s="17">
        <f t="shared" si="0"/>
        <v>1</v>
      </c>
    </row>
    <row r="17" spans="1:4" s="7" customFormat="1" ht="21">
      <c r="A17" s="18" t="s">
        <v>0</v>
      </c>
      <c r="B17" s="19">
        <f>SUM(B18:B20)</f>
        <v>300</v>
      </c>
      <c r="C17" s="19">
        <f>SUM(C18:C20)</f>
        <v>858</v>
      </c>
      <c r="D17" s="17">
        <f t="shared" si="0"/>
        <v>2.86</v>
      </c>
    </row>
    <row r="18" spans="1:4" s="7" customFormat="1" ht="21">
      <c r="A18" s="13" t="s">
        <v>30</v>
      </c>
      <c r="B18" s="19">
        <v>75</v>
      </c>
      <c r="C18" s="21">
        <v>689</v>
      </c>
      <c r="D18" s="17">
        <f t="shared" si="0"/>
        <v>9.186666666666667</v>
      </c>
    </row>
    <row r="19" spans="1:4" s="7" customFormat="1" ht="21">
      <c r="A19" s="13" t="s">
        <v>31</v>
      </c>
      <c r="B19" s="19">
        <v>75</v>
      </c>
      <c r="C19" s="21">
        <v>103</v>
      </c>
      <c r="D19" s="17">
        <f t="shared" si="0"/>
        <v>1.3733333333333333</v>
      </c>
    </row>
    <row r="20" spans="1:4" s="7" customFormat="1" ht="21">
      <c r="A20" s="13" t="s">
        <v>32</v>
      </c>
      <c r="B20" s="19">
        <v>150</v>
      </c>
      <c r="C20" s="21">
        <v>66</v>
      </c>
      <c r="D20" s="17">
        <f t="shared" si="0"/>
        <v>0.44</v>
      </c>
    </row>
    <row r="21" spans="1:4" ht="21">
      <c r="A21" s="18"/>
      <c r="B21" s="19"/>
      <c r="C21" s="19"/>
      <c r="D21" s="14"/>
    </row>
    <row r="22" spans="1:4" s="7" customFormat="1" ht="21">
      <c r="A22" s="15" t="s">
        <v>3</v>
      </c>
      <c r="B22" s="16">
        <f>SUM(B23,B32)</f>
        <v>120</v>
      </c>
      <c r="C22" s="16">
        <f>SUM(C23,C32)</f>
        <v>1569</v>
      </c>
      <c r="D22" s="17">
        <f t="shared" si="0"/>
        <v>13.075</v>
      </c>
    </row>
    <row r="23" spans="1:4" s="7" customFormat="1" ht="21">
      <c r="A23" s="11" t="s">
        <v>16</v>
      </c>
      <c r="B23" s="19">
        <f>SUM(B24:B26)</f>
        <v>95</v>
      </c>
      <c r="C23" s="21">
        <f>SUM(C24:C26)</f>
        <v>1133</v>
      </c>
      <c r="D23" s="17">
        <f t="shared" si="0"/>
        <v>11.926315789473684</v>
      </c>
    </row>
    <row r="24" spans="1:4" s="8" customFormat="1" ht="21">
      <c r="A24" s="20" t="s">
        <v>1</v>
      </c>
      <c r="B24" s="19">
        <v>11</v>
      </c>
      <c r="C24" s="21">
        <v>997</v>
      </c>
      <c r="D24" s="17">
        <f t="shared" si="0"/>
        <v>90.63636363636364</v>
      </c>
    </row>
    <row r="25" spans="1:4" s="8" customFormat="1" ht="21">
      <c r="A25" s="20" t="s">
        <v>15</v>
      </c>
      <c r="B25" s="19">
        <v>10</v>
      </c>
      <c r="C25" s="29">
        <v>18</v>
      </c>
      <c r="D25" s="17">
        <f t="shared" si="0"/>
        <v>1.8</v>
      </c>
    </row>
    <row r="26" spans="1:4" s="8" customFormat="1" ht="21">
      <c r="A26" s="20" t="s">
        <v>18</v>
      </c>
      <c r="B26" s="19">
        <f>SUM(B27:B31)</f>
        <v>74</v>
      </c>
      <c r="C26" s="19">
        <f>SUM(C27:C31)</f>
        <v>118</v>
      </c>
      <c r="D26" s="17">
        <f t="shared" si="0"/>
        <v>1.5945945945945945</v>
      </c>
    </row>
    <row r="27" spans="1:4" s="8" customFormat="1" ht="21">
      <c r="A27" s="30" t="s">
        <v>21</v>
      </c>
      <c r="B27" s="19">
        <v>44</v>
      </c>
      <c r="C27" s="21">
        <v>64</v>
      </c>
      <c r="D27" s="17">
        <f t="shared" si="0"/>
        <v>1.4545454545454546</v>
      </c>
    </row>
    <row r="28" spans="1:4" s="8" customFormat="1" ht="21">
      <c r="A28" s="31" t="s">
        <v>23</v>
      </c>
      <c r="B28" s="19">
        <v>6</v>
      </c>
      <c r="C28" s="21">
        <v>4</v>
      </c>
      <c r="D28" s="17">
        <f t="shared" si="0"/>
        <v>0.6666666666666666</v>
      </c>
    </row>
    <row r="29" spans="1:4" s="8" customFormat="1" ht="21">
      <c r="A29" s="31" t="s">
        <v>24</v>
      </c>
      <c r="B29" s="19">
        <v>10</v>
      </c>
      <c r="C29" s="21">
        <v>23</v>
      </c>
      <c r="D29" s="17">
        <f t="shared" si="0"/>
        <v>2.3</v>
      </c>
    </row>
    <row r="30" spans="1:4" s="8" customFormat="1" ht="21">
      <c r="A30" s="31" t="s">
        <v>25</v>
      </c>
      <c r="B30" s="19">
        <v>4</v>
      </c>
      <c r="C30" s="21">
        <v>23</v>
      </c>
      <c r="D30" s="17">
        <f t="shared" si="0"/>
        <v>5.75</v>
      </c>
    </row>
    <row r="31" spans="1:4" s="8" customFormat="1" ht="21">
      <c r="A31" s="31" t="s">
        <v>26</v>
      </c>
      <c r="B31" s="19">
        <v>10</v>
      </c>
      <c r="C31" s="21">
        <v>4</v>
      </c>
      <c r="D31" s="17">
        <f t="shared" si="0"/>
        <v>0.4</v>
      </c>
    </row>
    <row r="32" spans="1:4" s="7" customFormat="1" ht="21">
      <c r="A32" s="18" t="s">
        <v>0</v>
      </c>
      <c r="B32" s="19">
        <v>25</v>
      </c>
      <c r="C32" s="21">
        <v>436</v>
      </c>
      <c r="D32" s="17">
        <f t="shared" si="0"/>
        <v>17.44</v>
      </c>
    </row>
    <row r="33" spans="1:4" s="7" customFormat="1" ht="21">
      <c r="A33" s="18"/>
      <c r="B33" s="19"/>
      <c r="C33" s="19"/>
      <c r="D33" s="14"/>
    </row>
    <row r="34" spans="1:4" s="7" customFormat="1" ht="21">
      <c r="A34" s="15" t="s">
        <v>8</v>
      </c>
      <c r="B34" s="16">
        <f>SUM(B35,B41)</f>
        <v>55</v>
      </c>
      <c r="C34" s="16">
        <f>SUM(C35,C41)</f>
        <v>1033</v>
      </c>
      <c r="D34" s="17">
        <f t="shared" si="0"/>
        <v>18.78181818181818</v>
      </c>
    </row>
    <row r="35" spans="1:4" s="7" customFormat="1" ht="21">
      <c r="A35" s="11" t="s">
        <v>16</v>
      </c>
      <c r="B35" s="19">
        <f>SUM(B36:B38)</f>
        <v>15</v>
      </c>
      <c r="C35" s="21">
        <f>SUM(C36:C38)</f>
        <v>650</v>
      </c>
      <c r="D35" s="17">
        <f t="shared" si="0"/>
        <v>43.333333333333336</v>
      </c>
    </row>
    <row r="36" spans="1:4" s="8" customFormat="1" ht="21">
      <c r="A36" s="20" t="s">
        <v>1</v>
      </c>
      <c r="B36" s="19">
        <v>5</v>
      </c>
      <c r="C36" s="21">
        <v>598</v>
      </c>
      <c r="D36" s="17">
        <f t="shared" si="0"/>
        <v>119.6</v>
      </c>
    </row>
    <row r="37" spans="1:4" s="8" customFormat="1" ht="21">
      <c r="A37" s="20" t="s">
        <v>15</v>
      </c>
      <c r="B37" s="19">
        <v>2</v>
      </c>
      <c r="C37" s="29">
        <v>9</v>
      </c>
      <c r="D37" s="17">
        <f t="shared" si="0"/>
        <v>4.5</v>
      </c>
    </row>
    <row r="38" spans="1:4" s="8" customFormat="1" ht="21">
      <c r="A38" s="20" t="s">
        <v>18</v>
      </c>
      <c r="B38" s="19">
        <f>SUM(B39:B40)</f>
        <v>8</v>
      </c>
      <c r="C38" s="19">
        <f>SUM(C39:C40)</f>
        <v>43</v>
      </c>
      <c r="D38" s="17">
        <f t="shared" si="0"/>
        <v>5.375</v>
      </c>
    </row>
    <row r="39" spans="1:4" s="8" customFormat="1" ht="21">
      <c r="A39" s="30" t="s">
        <v>21</v>
      </c>
      <c r="B39" s="19">
        <v>6</v>
      </c>
      <c r="C39" s="21">
        <v>39</v>
      </c>
      <c r="D39" s="17">
        <f t="shared" si="0"/>
        <v>6.5</v>
      </c>
    </row>
    <row r="40" spans="1:4" s="8" customFormat="1" ht="21">
      <c r="A40" s="31" t="s">
        <v>23</v>
      </c>
      <c r="B40" s="19">
        <v>2</v>
      </c>
      <c r="C40" s="21">
        <v>4</v>
      </c>
      <c r="D40" s="17">
        <f t="shared" si="0"/>
        <v>2</v>
      </c>
    </row>
    <row r="41" spans="1:4" s="8" customFormat="1" ht="21">
      <c r="A41" s="18" t="s">
        <v>0</v>
      </c>
      <c r="B41" s="19">
        <f>SUM(B42:B43)</f>
        <v>40</v>
      </c>
      <c r="C41" s="19">
        <f>SUM(C42:C43)</f>
        <v>383</v>
      </c>
      <c r="D41" s="17">
        <f t="shared" si="0"/>
        <v>9.575</v>
      </c>
    </row>
    <row r="42" spans="1:4" s="8" customFormat="1" ht="21">
      <c r="A42" s="13" t="s">
        <v>30</v>
      </c>
      <c r="B42" s="19">
        <v>20</v>
      </c>
      <c r="C42" s="21">
        <v>340</v>
      </c>
      <c r="D42" s="17">
        <f t="shared" si="0"/>
        <v>17</v>
      </c>
    </row>
    <row r="43" spans="1:4" s="8" customFormat="1" ht="21">
      <c r="A43" s="13" t="s">
        <v>31</v>
      </c>
      <c r="B43" s="19">
        <v>20</v>
      </c>
      <c r="C43" s="21">
        <v>43</v>
      </c>
      <c r="D43" s="17">
        <f t="shared" si="0"/>
        <v>2.15</v>
      </c>
    </row>
    <row r="44" spans="1:4" s="8" customFormat="1" ht="21">
      <c r="A44" s="18"/>
      <c r="B44" s="19"/>
      <c r="C44" s="21"/>
      <c r="D44" s="14"/>
    </row>
    <row r="45" spans="1:4" s="7" customFormat="1" ht="21">
      <c r="A45" s="27" t="s">
        <v>11</v>
      </c>
      <c r="B45" s="16">
        <f>SUM(B46,B51)</f>
        <v>20</v>
      </c>
      <c r="C45" s="16">
        <f>SUM(C46,C51)</f>
        <v>568</v>
      </c>
      <c r="D45" s="17">
        <f t="shared" si="0"/>
        <v>28.4</v>
      </c>
    </row>
    <row r="46" spans="1:4" s="28" customFormat="1" ht="21">
      <c r="A46" s="11" t="s">
        <v>16</v>
      </c>
      <c r="B46" s="22">
        <f>SUM(B47:B49)</f>
        <v>10</v>
      </c>
      <c r="C46" s="29">
        <f>SUM(C47:C47)</f>
        <v>401</v>
      </c>
      <c r="D46" s="17">
        <f t="shared" si="0"/>
        <v>40.1</v>
      </c>
    </row>
    <row r="47" spans="1:4" s="28" customFormat="1" ht="21">
      <c r="A47" s="20" t="s">
        <v>1</v>
      </c>
      <c r="B47" s="22">
        <v>7</v>
      </c>
      <c r="C47" s="29">
        <v>401</v>
      </c>
      <c r="D47" s="17">
        <f t="shared" si="0"/>
        <v>57.285714285714285</v>
      </c>
    </row>
    <row r="48" spans="1:4" s="8" customFormat="1" ht="21">
      <c r="A48" s="20" t="s">
        <v>15</v>
      </c>
      <c r="B48" s="19">
        <v>1</v>
      </c>
      <c r="C48" s="29">
        <v>7</v>
      </c>
      <c r="D48" s="17">
        <f t="shared" si="0"/>
        <v>7</v>
      </c>
    </row>
    <row r="49" spans="1:4" s="28" customFormat="1" ht="21">
      <c r="A49" s="20" t="s">
        <v>18</v>
      </c>
      <c r="B49" s="19">
        <f>SUM(B50)</f>
        <v>2</v>
      </c>
      <c r="C49" s="19">
        <f>SUM(C50)</f>
        <v>2</v>
      </c>
      <c r="D49" s="17">
        <f t="shared" si="0"/>
        <v>1</v>
      </c>
    </row>
    <row r="50" spans="1:4" s="28" customFormat="1" ht="21">
      <c r="A50" s="30" t="s">
        <v>22</v>
      </c>
      <c r="B50" s="19">
        <v>2</v>
      </c>
      <c r="C50" s="19">
        <v>2</v>
      </c>
      <c r="D50" s="17">
        <f t="shared" si="0"/>
        <v>1</v>
      </c>
    </row>
    <row r="51" spans="1:4" s="7" customFormat="1" ht="21">
      <c r="A51" s="23" t="s">
        <v>0</v>
      </c>
      <c r="B51" s="19">
        <v>10</v>
      </c>
      <c r="C51" s="21">
        <v>167</v>
      </c>
      <c r="D51" s="17">
        <f t="shared" si="0"/>
        <v>16.7</v>
      </c>
    </row>
    <row r="52" spans="1:4" s="7" customFormat="1" ht="21">
      <c r="A52" s="23"/>
      <c r="B52" s="19"/>
      <c r="C52" s="19"/>
      <c r="D52" s="14"/>
    </row>
    <row r="53" spans="1:4" s="7" customFormat="1" ht="21">
      <c r="A53" s="15" t="s">
        <v>10</v>
      </c>
      <c r="B53" s="16">
        <f>SUM(B54,B59)</f>
        <v>30</v>
      </c>
      <c r="C53" s="16">
        <f>SUM(C54,C59)</f>
        <v>195</v>
      </c>
      <c r="D53" s="17">
        <f t="shared" si="0"/>
        <v>6.5</v>
      </c>
    </row>
    <row r="54" spans="1:4" s="7" customFormat="1" ht="21">
      <c r="A54" s="11" t="s">
        <v>16</v>
      </c>
      <c r="B54" s="32">
        <f>SUM(B55:B57)</f>
        <v>10</v>
      </c>
      <c r="C54" s="32">
        <f>SUM(C55:C57)</f>
        <v>133</v>
      </c>
      <c r="D54" s="17">
        <f t="shared" si="0"/>
        <v>13.3</v>
      </c>
    </row>
    <row r="55" spans="1:4" s="7" customFormat="1" ht="21">
      <c r="A55" s="20" t="s">
        <v>1</v>
      </c>
      <c r="B55" s="19">
        <v>8</v>
      </c>
      <c r="C55" s="21">
        <v>129</v>
      </c>
      <c r="D55" s="17">
        <f t="shared" si="0"/>
        <v>16.125</v>
      </c>
    </row>
    <row r="56" spans="1:4" s="7" customFormat="1" ht="21">
      <c r="A56" s="20" t="s">
        <v>15</v>
      </c>
      <c r="B56" s="19">
        <v>1</v>
      </c>
      <c r="C56" s="21">
        <v>3</v>
      </c>
      <c r="D56" s="17">
        <f t="shared" si="0"/>
        <v>3</v>
      </c>
    </row>
    <row r="57" spans="1:4" s="7" customFormat="1" ht="21">
      <c r="A57" s="20" t="s">
        <v>18</v>
      </c>
      <c r="B57" s="19">
        <f>SUM(B58)</f>
        <v>1</v>
      </c>
      <c r="C57" s="19">
        <f>SUM(C58)</f>
        <v>1</v>
      </c>
      <c r="D57" s="17">
        <f t="shared" si="0"/>
        <v>1</v>
      </c>
    </row>
    <row r="58" spans="1:4" s="7" customFormat="1" ht="21">
      <c r="A58" s="30" t="s">
        <v>21</v>
      </c>
      <c r="B58" s="19">
        <v>1</v>
      </c>
      <c r="C58" s="19">
        <v>1</v>
      </c>
      <c r="D58" s="17">
        <f t="shared" si="0"/>
        <v>1</v>
      </c>
    </row>
    <row r="59" spans="1:4" s="7" customFormat="1" ht="21">
      <c r="A59" s="23" t="s">
        <v>0</v>
      </c>
      <c r="B59" s="19">
        <v>20</v>
      </c>
      <c r="C59" s="21">
        <v>62</v>
      </c>
      <c r="D59" s="17">
        <f t="shared" si="0"/>
        <v>3.1</v>
      </c>
    </row>
    <row r="60" spans="1:4" s="7" customFormat="1" ht="21">
      <c r="A60" s="23"/>
      <c r="B60" s="19"/>
      <c r="C60" s="19"/>
      <c r="D60" s="14"/>
    </row>
    <row r="61" spans="1:4" s="7" customFormat="1" ht="21">
      <c r="A61" s="15" t="s">
        <v>20</v>
      </c>
      <c r="B61" s="16">
        <f>SUM(B62,B65)</f>
        <v>30</v>
      </c>
      <c r="C61" s="16">
        <f>SUM(C62,C65)</f>
        <v>96</v>
      </c>
      <c r="D61" s="17">
        <f t="shared" si="0"/>
        <v>3.2</v>
      </c>
    </row>
    <row r="62" spans="1:4" s="7" customFormat="1" ht="21">
      <c r="A62" s="11" t="s">
        <v>16</v>
      </c>
      <c r="B62" s="33">
        <f>SUM(B63:B64)</f>
        <v>15</v>
      </c>
      <c r="C62" s="33">
        <f>SUM(C63:C64)</f>
        <v>61</v>
      </c>
      <c r="D62" s="17">
        <f t="shared" si="0"/>
        <v>4.066666666666666</v>
      </c>
    </row>
    <row r="63" spans="1:4" s="7" customFormat="1" ht="21">
      <c r="A63" s="20" t="s">
        <v>1</v>
      </c>
      <c r="B63" s="33">
        <v>13</v>
      </c>
      <c r="C63" s="33">
        <v>61</v>
      </c>
      <c r="D63" s="17">
        <f t="shared" si="0"/>
        <v>4.6923076923076925</v>
      </c>
    </row>
    <row r="64" spans="1:4" s="7" customFormat="1" ht="21">
      <c r="A64" s="20" t="s">
        <v>15</v>
      </c>
      <c r="B64" s="33">
        <v>2</v>
      </c>
      <c r="C64" s="33">
        <v>0</v>
      </c>
      <c r="D64" s="17">
        <f t="shared" si="0"/>
        <v>0</v>
      </c>
    </row>
    <row r="65" spans="1:4" s="7" customFormat="1" ht="21">
      <c r="A65" s="23" t="s">
        <v>0</v>
      </c>
      <c r="B65" s="19">
        <v>15</v>
      </c>
      <c r="C65" s="21">
        <v>35</v>
      </c>
      <c r="D65" s="17">
        <f t="shared" si="0"/>
        <v>2.3333333333333335</v>
      </c>
    </row>
    <row r="66" spans="1:4" s="7" customFormat="1" ht="21">
      <c r="A66" s="18"/>
      <c r="B66" s="19"/>
      <c r="C66" s="19"/>
      <c r="D66" s="14"/>
    </row>
    <row r="67" spans="1:4" s="7" customFormat="1" ht="21">
      <c r="A67" s="15" t="s">
        <v>19</v>
      </c>
      <c r="B67" s="16">
        <f>B68</f>
        <v>15</v>
      </c>
      <c r="C67" s="16">
        <f>C68</f>
        <v>4</v>
      </c>
      <c r="D67" s="17">
        <f t="shared" si="0"/>
        <v>0.26666666666666666</v>
      </c>
    </row>
    <row r="68" spans="1:4" s="7" customFormat="1" ht="21">
      <c r="A68" s="23" t="s">
        <v>0</v>
      </c>
      <c r="B68" s="19">
        <v>15</v>
      </c>
      <c r="C68" s="21">
        <v>4</v>
      </c>
      <c r="D68" s="17">
        <f t="shared" si="0"/>
        <v>0.26666666666666666</v>
      </c>
    </row>
    <row r="69" spans="1:4" s="7" customFormat="1" ht="21">
      <c r="A69" s="18"/>
      <c r="B69" s="19"/>
      <c r="C69" s="19"/>
      <c r="D69" s="17"/>
    </row>
    <row r="70" spans="1:4" s="7" customFormat="1" ht="21">
      <c r="A70" s="15" t="s">
        <v>13</v>
      </c>
      <c r="B70" s="16">
        <f>B71</f>
        <v>15</v>
      </c>
      <c r="C70" s="16">
        <f>C71</f>
        <v>17</v>
      </c>
      <c r="D70" s="17">
        <f t="shared" si="0"/>
        <v>1.1333333333333333</v>
      </c>
    </row>
    <row r="71" spans="1:4" s="7" customFormat="1" ht="21">
      <c r="A71" s="18" t="s">
        <v>0</v>
      </c>
      <c r="B71" s="19">
        <v>15</v>
      </c>
      <c r="C71" s="21">
        <v>17</v>
      </c>
      <c r="D71" s="17">
        <f aca="true" t="shared" si="1" ref="D71:D87">C71/B71</f>
        <v>1.1333333333333333</v>
      </c>
    </row>
    <row r="72" spans="1:4" s="7" customFormat="1" ht="21">
      <c r="A72" s="18"/>
      <c r="B72" s="19"/>
      <c r="C72" s="19"/>
      <c r="D72" s="14"/>
    </row>
    <row r="73" spans="1:4" s="7" customFormat="1" ht="21">
      <c r="A73" s="15" t="s">
        <v>14</v>
      </c>
      <c r="B73" s="16">
        <f>B74</f>
        <v>15</v>
      </c>
      <c r="C73" s="16">
        <f>C74</f>
        <v>24</v>
      </c>
      <c r="D73" s="17">
        <f t="shared" si="1"/>
        <v>1.6</v>
      </c>
    </row>
    <row r="74" spans="1:4" s="7" customFormat="1" ht="21">
      <c r="A74" s="23" t="s">
        <v>0</v>
      </c>
      <c r="B74" s="19">
        <v>15</v>
      </c>
      <c r="C74" s="21">
        <v>24</v>
      </c>
      <c r="D74" s="17">
        <f t="shared" si="1"/>
        <v>1.6</v>
      </c>
    </row>
    <row r="75" spans="1:4" s="7" customFormat="1" ht="21">
      <c r="A75" s="18"/>
      <c r="B75" s="19"/>
      <c r="C75" s="19"/>
      <c r="D75" s="14"/>
    </row>
    <row r="76" spans="1:4" s="7" customFormat="1" ht="21">
      <c r="A76" s="15" t="s">
        <v>12</v>
      </c>
      <c r="B76" s="16">
        <f>SUM(B77,B80)</f>
        <v>30</v>
      </c>
      <c r="C76" s="16">
        <f>SUM(C77,C79,C80)</f>
        <v>57</v>
      </c>
      <c r="D76" s="17">
        <f t="shared" si="1"/>
        <v>1.9</v>
      </c>
    </row>
    <row r="77" spans="1:4" s="7" customFormat="1" ht="21">
      <c r="A77" s="11" t="s">
        <v>16</v>
      </c>
      <c r="B77" s="22">
        <f>SUM(B78:B79)</f>
        <v>15</v>
      </c>
      <c r="C77" s="29">
        <f>SUM(C78:C78)</f>
        <v>41</v>
      </c>
      <c r="D77" s="17">
        <f t="shared" si="1"/>
        <v>2.7333333333333334</v>
      </c>
    </row>
    <row r="78" spans="1:4" s="7" customFormat="1" ht="21">
      <c r="A78" s="20" t="s">
        <v>1</v>
      </c>
      <c r="B78" s="22">
        <v>13</v>
      </c>
      <c r="C78" s="29">
        <v>41</v>
      </c>
      <c r="D78" s="17">
        <f t="shared" si="1"/>
        <v>3.1538461538461537</v>
      </c>
    </row>
    <row r="79" spans="1:4" s="8" customFormat="1" ht="21">
      <c r="A79" s="20" t="s">
        <v>15</v>
      </c>
      <c r="B79" s="19">
        <v>2</v>
      </c>
      <c r="C79" s="29">
        <v>1</v>
      </c>
      <c r="D79" s="17">
        <f t="shared" si="1"/>
        <v>0.5</v>
      </c>
    </row>
    <row r="80" spans="1:4" s="7" customFormat="1" ht="21">
      <c r="A80" s="18" t="s">
        <v>0</v>
      </c>
      <c r="B80" s="19">
        <v>15</v>
      </c>
      <c r="C80" s="21">
        <v>15</v>
      </c>
      <c r="D80" s="17">
        <f t="shared" si="1"/>
        <v>1</v>
      </c>
    </row>
    <row r="81" spans="1:4" s="7" customFormat="1" ht="21">
      <c r="A81" s="23"/>
      <c r="B81" s="19"/>
      <c r="C81" s="19"/>
      <c r="D81" s="14"/>
    </row>
    <row r="82" spans="1:4" s="7" customFormat="1" ht="21">
      <c r="A82" s="15" t="s">
        <v>7</v>
      </c>
      <c r="B82" s="16">
        <f>SUM(B83,B87)</f>
        <v>850</v>
      </c>
      <c r="C82" s="16">
        <f>SUM(C83,C87)</f>
        <v>6168</v>
      </c>
      <c r="D82" s="17">
        <f t="shared" si="1"/>
        <v>7.2564705882352944</v>
      </c>
    </row>
    <row r="83" spans="1:5" s="7" customFormat="1" ht="21">
      <c r="A83" s="11" t="s">
        <v>16</v>
      </c>
      <c r="B83" s="19">
        <f>SUM(B84:B86)</f>
        <v>380</v>
      </c>
      <c r="C83" s="21">
        <f>SUM(C84:C86)</f>
        <v>4167</v>
      </c>
      <c r="D83" s="17">
        <f t="shared" si="1"/>
        <v>10.965789473684211</v>
      </c>
      <c r="E83" s="24"/>
    </row>
    <row r="84" spans="1:5" s="7" customFormat="1" ht="21">
      <c r="A84" s="20" t="s">
        <v>1</v>
      </c>
      <c r="B84" s="19">
        <f>SUM(B8,B24,B36,B47,B55,B63,B78)</f>
        <v>94</v>
      </c>
      <c r="C84" s="21">
        <f>SUM(C8,C24,C36,C47,C55,C63,C78)</f>
        <v>3647</v>
      </c>
      <c r="D84" s="17">
        <f t="shared" si="1"/>
        <v>38.797872340425535</v>
      </c>
      <c r="E84" s="24"/>
    </row>
    <row r="85" spans="1:4" s="8" customFormat="1" ht="21">
      <c r="A85" s="20" t="s">
        <v>15</v>
      </c>
      <c r="B85" s="19">
        <f>SUM(B9,B25,B37,B48,B56,B64,B79)</f>
        <v>40</v>
      </c>
      <c r="C85" s="21">
        <f>SUM(C9,C25,C37,C48,C56,C64,C79)</f>
        <v>65</v>
      </c>
      <c r="D85" s="17">
        <f t="shared" si="1"/>
        <v>1.625</v>
      </c>
    </row>
    <row r="86" spans="1:5" s="7" customFormat="1" ht="21">
      <c r="A86" s="20" t="s">
        <v>18</v>
      </c>
      <c r="B86" s="19">
        <f>SUM(B10,B26,B38,B49,B57)</f>
        <v>246</v>
      </c>
      <c r="C86" s="21">
        <f>SUM(C10,C26,C38,C49,C57)</f>
        <v>455</v>
      </c>
      <c r="D86" s="17">
        <f t="shared" si="1"/>
        <v>1.8495934959349594</v>
      </c>
      <c r="E86" s="24"/>
    </row>
    <row r="87" spans="1:5" ht="21">
      <c r="A87" s="18" t="s">
        <v>0</v>
      </c>
      <c r="B87" s="19">
        <f>SUM(B17,B32,B41,B51,B59,B65,B68,B71,B74,B80)</f>
        <v>470</v>
      </c>
      <c r="C87" s="21">
        <f>SUM(C17,C32,C41,C51,C59,C65,C68,C71,C74,C80)</f>
        <v>2001</v>
      </c>
      <c r="D87" s="17">
        <f t="shared" si="1"/>
        <v>4.257446808510639</v>
      </c>
      <c r="E87" s="26"/>
    </row>
    <row r="88" spans="1:5" ht="21">
      <c r="A88" s="25"/>
      <c r="B88" s="26"/>
      <c r="C88" s="26"/>
      <c r="D88" s="26"/>
      <c r="E88" s="26"/>
    </row>
  </sheetData>
  <sheetProtection/>
  <mergeCells count="2">
    <mergeCell ref="A1:D1"/>
    <mergeCell ref="A2:D2"/>
  </mergeCells>
  <printOptions horizontalCentered="1"/>
  <pageMargins left="0.5118110236220472" right="0.1968503937007874" top="0.1968503937007874" bottom="0.1968503937007874" header="0" footer="0"/>
  <pageSetup fitToHeight="2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IV16384"/>
    </sheetView>
  </sheetViews>
  <sheetFormatPr defaultColWidth="9.00390625" defaultRowHeight="15"/>
  <sheetData/>
  <sheetProtection/>
  <printOptions/>
  <pageMargins left="0.28" right="0.3" top="0.34" bottom="0.31" header="0.3" footer="0.3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КГМУ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Сведения о ходе подачи заявлений</dc:subject>
  <dc:creator>Максим Павлович Ситников</dc:creator>
  <cp:keywords/>
  <dc:description/>
  <cp:lastModifiedBy>Maxim</cp:lastModifiedBy>
  <cp:lastPrinted>2020-07-11T09:57:33Z</cp:lastPrinted>
  <dcterms:created xsi:type="dcterms:W3CDTF">2007-06-26T10:54:08Z</dcterms:created>
  <dcterms:modified xsi:type="dcterms:W3CDTF">2020-08-18T15:45:23Z</dcterms:modified>
  <cp:category>Сведения</cp:category>
  <cp:version/>
  <cp:contentType/>
  <cp:contentStatus/>
</cp:coreProperties>
</file>